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F32" i="3" l="1"/>
  <c r="F16" i="3"/>
  <c r="M10" i="3" l="1"/>
  <c r="K10" i="3"/>
  <c r="I10" i="3"/>
  <c r="M30" i="3"/>
  <c r="K30" i="3"/>
  <c r="N39" i="3"/>
  <c r="N38" i="3"/>
  <c r="L39" i="3"/>
  <c r="L38" i="3"/>
  <c r="M39" i="3"/>
  <c r="M38" i="3"/>
  <c r="M37" i="3"/>
  <c r="K39" i="3"/>
  <c r="K38" i="3"/>
  <c r="K37" i="3"/>
  <c r="J33" i="3"/>
  <c r="I33" i="3"/>
  <c r="M17" i="3"/>
  <c r="M16" i="3"/>
  <c r="K17" i="3"/>
  <c r="K16" i="3"/>
  <c r="I17" i="3"/>
  <c r="N17" i="3"/>
  <c r="L17" i="3"/>
  <c r="J17" i="3"/>
  <c r="I16" i="3" l="1"/>
  <c r="H36" i="3"/>
  <c r="H34" i="3"/>
  <c r="H28" i="3"/>
  <c r="H23" i="3"/>
  <c r="H18" i="3"/>
  <c r="H8" i="3"/>
  <c r="G36" i="3"/>
  <c r="G34" i="3"/>
  <c r="G28" i="3"/>
  <c r="G23" i="3"/>
  <c r="G18" i="3"/>
  <c r="G8" i="3"/>
  <c r="F34" i="3"/>
  <c r="C32" i="3"/>
  <c r="G40" i="3" l="1"/>
  <c r="H40" i="3"/>
  <c r="J32" i="3"/>
  <c r="I32" i="3"/>
  <c r="F36" i="3"/>
  <c r="C23" i="3" l="1"/>
  <c r="F23" i="3" l="1"/>
  <c r="E23" i="3"/>
  <c r="D23" i="3"/>
  <c r="N29" i="3" l="1"/>
  <c r="M29" i="3"/>
  <c r="M31" i="3"/>
  <c r="M22" i="3"/>
  <c r="M21" i="3"/>
  <c r="N16" i="3"/>
  <c r="L16" i="3"/>
  <c r="E28" i="3"/>
  <c r="F8" i="3" l="1"/>
  <c r="E8" i="3"/>
  <c r="D8" i="3"/>
  <c r="C8" i="3"/>
  <c r="K29" i="3" l="1"/>
  <c r="K31" i="3"/>
  <c r="K22" i="3"/>
  <c r="K21" i="3"/>
  <c r="J29" i="3"/>
  <c r="I14" i="3"/>
  <c r="J16" i="3"/>
  <c r="I29" i="3"/>
  <c r="I22" i="3"/>
  <c r="E34" i="3"/>
  <c r="D36" i="3"/>
  <c r="K36" i="3" s="1"/>
  <c r="D34" i="3"/>
  <c r="D28" i="3"/>
  <c r="C28" i="3"/>
  <c r="C34" i="3"/>
  <c r="I31" i="3"/>
  <c r="J31" i="3"/>
  <c r="F28" i="3" l="1"/>
  <c r="N37" i="3" l="1"/>
  <c r="L37" i="3"/>
  <c r="J37" i="3"/>
  <c r="N35" i="3"/>
  <c r="M35" i="3"/>
  <c r="L35" i="3"/>
  <c r="K35" i="3"/>
  <c r="J35" i="3"/>
  <c r="I35" i="3"/>
  <c r="N30" i="3"/>
  <c r="L30" i="3"/>
  <c r="J30" i="3"/>
  <c r="I30" i="3"/>
  <c r="N27" i="3"/>
  <c r="L27" i="3"/>
  <c r="J27" i="3"/>
  <c r="N26" i="3"/>
  <c r="M26" i="3"/>
  <c r="L26" i="3"/>
  <c r="K26" i="3"/>
  <c r="J26" i="3"/>
  <c r="I26" i="3"/>
  <c r="N22" i="3"/>
  <c r="L22" i="3"/>
  <c r="J22" i="3"/>
  <c r="N21" i="3"/>
  <c r="L21" i="3"/>
  <c r="J21" i="3"/>
  <c r="I21" i="3"/>
  <c r="N20" i="3"/>
  <c r="L20" i="3"/>
  <c r="J20" i="3"/>
  <c r="N19" i="3"/>
  <c r="L19" i="3"/>
  <c r="J19" i="3"/>
  <c r="N15" i="3"/>
  <c r="M15" i="3"/>
  <c r="L15" i="3"/>
  <c r="K15" i="3"/>
  <c r="J15" i="3"/>
  <c r="I15" i="3"/>
  <c r="E36" i="3"/>
  <c r="M36" i="3" s="1"/>
  <c r="C36" i="3"/>
  <c r="I36" i="3" s="1"/>
  <c r="F18" i="3"/>
  <c r="F40" i="3" s="1"/>
  <c r="E18" i="3"/>
  <c r="E40" i="3" s="1"/>
  <c r="D18" i="3"/>
  <c r="D40" i="3" s="1"/>
  <c r="C18" i="3"/>
  <c r="C40" i="3" s="1"/>
  <c r="N34" i="3" l="1"/>
  <c r="N36" i="3"/>
  <c r="N28" i="3"/>
  <c r="L28" i="3"/>
  <c r="J28" i="3"/>
  <c r="J18" i="3"/>
  <c r="K34" i="3"/>
  <c r="K28" i="3"/>
  <c r="M23" i="3"/>
  <c r="L18" i="3"/>
  <c r="J34" i="3"/>
  <c r="J36" i="3"/>
  <c r="L36" i="3"/>
  <c r="M28" i="3"/>
  <c r="M34" i="3"/>
  <c r="K23" i="3"/>
  <c r="J23" i="3"/>
  <c r="L34" i="3"/>
  <c r="L23" i="3"/>
  <c r="N23" i="3"/>
  <c r="N18" i="3"/>
  <c r="K18" i="3"/>
  <c r="I34" i="3"/>
  <c r="I28" i="3"/>
  <c r="I23" i="3"/>
  <c r="I18" i="3"/>
  <c r="N10" i="3"/>
  <c r="L10" i="3"/>
  <c r="N14" i="3"/>
  <c r="N13" i="3"/>
  <c r="N12" i="3"/>
  <c r="N11" i="3"/>
  <c r="M11" i="3"/>
  <c r="N8" i="3"/>
  <c r="M8" i="3"/>
  <c r="L14" i="3"/>
  <c r="L13" i="3"/>
  <c r="L12" i="3"/>
  <c r="L11" i="3"/>
  <c r="K11" i="3"/>
  <c r="L8" i="3"/>
  <c r="K8" i="3"/>
  <c r="J14" i="3"/>
  <c r="J13" i="3"/>
  <c r="J12" i="3"/>
  <c r="J11" i="3"/>
  <c r="I11" i="3"/>
  <c r="J8" i="3"/>
  <c r="I8" i="3"/>
  <c r="L9" i="3"/>
  <c r="N40" i="3" l="1"/>
  <c r="L40" i="3"/>
  <c r="J40" i="3"/>
  <c r="M40" i="3"/>
  <c r="K40" i="3"/>
  <c r="I40" i="3"/>
  <c r="K9" i="3"/>
  <c r="J10" i="3"/>
  <c r="N9" i="3" l="1"/>
  <c r="M9" i="3"/>
  <c r="I9" i="3"/>
  <c r="J9" i="3"/>
</calcChain>
</file>

<file path=xl/sharedStrings.xml><?xml version="1.0" encoding="utf-8"?>
<sst xmlns="http://schemas.openxmlformats.org/spreadsheetml/2006/main" count="197" uniqueCount="155">
  <si>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</si>
  <si>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</si>
  <si>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</si>
  <si>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</si>
  <si>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</si>
  <si>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</si>
  <si>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</si>
  <si>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</si>
  <si>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</si>
  <si>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</si>
  <si>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</si>
  <si>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</si>
  <si>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</si>
  <si>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</si>
  <si>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</si>
  <si>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</si>
  <si>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</si>
  <si>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</si>
  <si>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</si>
  <si>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</si>
  <si>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</si>
  <si>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</si>
  <si>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</si>
  <si>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</si>
  <si>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</si>
  <si>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</si>
  <si>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</si>
  <si>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</si>
  <si>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</si>
  <si>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</si>
  <si>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</si>
  <si>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</si>
  <si>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</si>
  <si>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</si>
  <si>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</si>
  <si>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</si>
  <si>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</si>
  <si>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</si>
  <si>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</si>
  <si>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</si>
  <si>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</si>
  <si>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</si>
  <si>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</si>
  <si>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</si>
  <si>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</si>
  <si>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</si>
  <si>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</si>
  <si>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</si>
  <si>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</si>
  <si>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</si>
  <si>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</si>
  <si>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</si>
  <si>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</si>
  <si>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</si>
  <si>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</si>
  <si>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</si>
  <si>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</si>
  <si>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</si>
  <si>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</si>
  <si>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</si>
  <si>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</si>
  <si>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</si>
  <si>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</si>
  <si>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</si>
  <si>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</si>
  <si>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</si>
  <si>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</si>
  <si>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</si>
  <si>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</si>
  <si>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</si>
  <si>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</si>
  <si>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</si>
  <si>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</si>
  <si>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</si>
  <si>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</si>
  <si>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</si>
  <si>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</si>
  <si>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2015 год</t>
  </si>
  <si>
    <t>2016 год</t>
  </si>
  <si>
    <t xml:space="preserve">Проект бюджета </t>
  </si>
  <si>
    <t xml:space="preserve"> 000 0100 0000000 000 000</t>
  </si>
  <si>
    <t xml:space="preserve"> 000 0102 0000000 000 000</t>
  </si>
  <si>
    <t xml:space="preserve"> 000 0103 0000000 000 000</t>
  </si>
  <si>
    <t xml:space="preserve"> 000 0104 0000000 000 000</t>
  </si>
  <si>
    <t xml:space="preserve"> 000 0105 0000000 000 000</t>
  </si>
  <si>
    <t xml:space="preserve"> 000 0107 0000000 000 000</t>
  </si>
  <si>
    <t xml:space="preserve"> 000 0111 0000000 000 000</t>
  </si>
  <si>
    <t xml:space="preserve"> 000 0113 0000000 000 000</t>
  </si>
  <si>
    <t xml:space="preserve"> 000 0300 0000000 000 000</t>
  </si>
  <si>
    <t xml:space="preserve"> 000 0302 0000000 000 000</t>
  </si>
  <si>
    <t xml:space="preserve"> 000 0304 0000000 000 000</t>
  </si>
  <si>
    <t xml:space="preserve"> 000 0309 0000000 000 000</t>
  </si>
  <si>
    <t xml:space="preserve"> 000 0400 0000000 000 000</t>
  </si>
  <si>
    <t xml:space="preserve"> 000 0409 0000000 000 000</t>
  </si>
  <si>
    <t xml:space="preserve"> 000 0412 0000000 000 000</t>
  </si>
  <si>
    <t xml:space="preserve"> 000 0500 0000000 000 000</t>
  </si>
  <si>
    <t xml:space="preserve"> 000 0502 0000000 000 000</t>
  </si>
  <si>
    <t xml:space="preserve"> 000 1000 0000000 000 000</t>
  </si>
  <si>
    <t xml:space="preserve"> 000 1001 0000000 000 000</t>
  </si>
  <si>
    <t>х</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</si>
  <si>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</si>
  <si>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</si>
  <si>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</si>
  <si>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</si>
  <si>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Судебная система </t>
  </si>
  <si>
    <t>Обеспечсение проведение выборов и референдумов</t>
  </si>
  <si>
    <t>Резервные фонды</t>
  </si>
  <si>
    <t>Другие общегосударственные вопросы</t>
  </si>
  <si>
    <t>НАЦИОНАЛЬНАЯ БЕЗОПАСТНОСТЬ  И ПРАВООХРАНИТЕЛЬНАЯ ДЕЯТЕЛЬНОСТЬ</t>
  </si>
  <si>
    <t>Органы внутренних дел</t>
  </si>
  <si>
    <t>Органы юстиции</t>
  </si>
  <si>
    <t>Защита населения и территории от последствий черезвычайных ситуаций природного и техногенного характера, гражданская оборона</t>
  </si>
  <si>
    <t>Обеспечение пожарной безопасности</t>
  </si>
  <si>
    <t>НАЦИОНАЛЬНАЯ ЭКОНОМИКА</t>
  </si>
  <si>
    <t>Дорожное хозяйство (дорожные фонды)</t>
  </si>
  <si>
    <t>Другие вопросы в области национальной экономики</t>
  </si>
  <si>
    <t>ЖИЛИЩНО-КОММУНАЛЬНОЕ ХОЗЯЙСТВО</t>
  </si>
  <si>
    <t>Коммунальное хозяйство</t>
  </si>
  <si>
    <t>СОЦИАЛЬНАЯ ПОЛИТИКА</t>
  </si>
  <si>
    <t>Пенсионное обеспечение</t>
  </si>
  <si>
    <t>Расходы бюджета - ИТОГО</t>
  </si>
  <si>
    <t>Наименование показателя</t>
  </si>
  <si>
    <t>Код бюджетной классификации</t>
  </si>
  <si>
    <t>Инспектор Контрольно-счетной палаты</t>
  </si>
  <si>
    <t>Н.И.Лупир</t>
  </si>
  <si>
    <t xml:space="preserve">        Приложение № 2    </t>
  </si>
  <si>
    <t>НАЦИОНАЛЬНАЯ ОБОРОНА</t>
  </si>
  <si>
    <t xml:space="preserve"> 000 0200 0000000 000 000</t>
  </si>
  <si>
    <t>Жилищное хозяйство</t>
  </si>
  <si>
    <t xml:space="preserve"> 000 0501 0000000 000 000</t>
  </si>
  <si>
    <t>Благоустройство</t>
  </si>
  <si>
    <t xml:space="preserve"> 000 0503 0000000 000 000</t>
  </si>
  <si>
    <t>Общеэкономические вопросы</t>
  </si>
  <si>
    <t xml:space="preserve"> 000 0401 0000000 000 000</t>
  </si>
  <si>
    <t>Неизвестный подраздел</t>
  </si>
  <si>
    <t>Транспорт</t>
  </si>
  <si>
    <t xml:space="preserve"> 000 0408 0000000 000 000</t>
  </si>
  <si>
    <t xml:space="preserve"> 000 0310 0000000 000 000</t>
  </si>
  <si>
    <t>Массовый спорт</t>
  </si>
  <si>
    <t xml:space="preserve"> 000 1102 0000000 000 000</t>
  </si>
  <si>
    <t xml:space="preserve"> 000 1100 0000000 000 000</t>
  </si>
  <si>
    <t>2017 год</t>
  </si>
  <si>
    <t>Физкультура и спорт</t>
  </si>
  <si>
    <t>000 0000 0000000 000 000</t>
  </si>
  <si>
    <t>Неизвестный раздел</t>
  </si>
  <si>
    <t xml:space="preserve">                Информация изменения   расходов бюджета Де-Кастринского сельского поселения   в 2015 году на плановый период 2016 и 2017 годов</t>
  </si>
  <si>
    <t>КУЛЬТУРА И КИНЕМАТОГРАФИЯ</t>
  </si>
  <si>
    <t xml:space="preserve"> 000 0800 0000000 000 000</t>
  </si>
  <si>
    <t xml:space="preserve">КУЛЬТУРА </t>
  </si>
  <si>
    <t xml:space="preserve"> 000 0801 0000000 000 000</t>
  </si>
  <si>
    <t>( руб.)</t>
  </si>
  <si>
    <t>Мобилизационная  и вневойсковая подготовка</t>
  </si>
  <si>
    <t xml:space="preserve"> 000 0203 0000000 000 000</t>
  </si>
  <si>
    <t>Утверждено решением cовета депутатов от 05.06.2015 № 149 "О бюджете  Де-Кастринского  сельского поселения  на 2015 год и на плановый период 2016 и 2017 годов"</t>
  </si>
  <si>
    <t>Отклонение проекта бюджета от решения Совета депутатов от 05.06.2015 № 149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</si>
</sst>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
    <numFmt numFmtId="166" formatCode="#,##0.000"/>
  </numFmts>
  <fonts count="2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1"/>
      <name val="Times New Roman"/>
      <family val="1"/>
      <charset val="204"/>
    </font>
    <font>
      <sz val="11"/>
      <name val="Times New Roman"/>
      <family val="1"/>
      <charset val="204"/>
    </font>
    <font>
      <b/>
      <sz val="10"/>
      <name val="Times New Roman"/>
      <family val="1"/>
      <charset val="204"/>
    </font>
    <font>
      <sz val="1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b/>
      <sz val="10"/>
      <color rgb="FF000000"/>
      <name val="Times New Roman"/>
      <family val="1"/>
      <charset val="204"/>
    </font>
  </fonts>
  <fills count="2">
    <fill>
      <patternFill patternType="none"/>
    </fill>
    <fill>
      <patternFill patternType="gray125"/>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196">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9" fillId="0" borderId="0" xfId="0" applyFont="1" applyAlignment="1"/>
    <xf numFmtId="0" fontId="10" fillId="0" borderId="5" xfId="0" applyFont="1" applyBorder="1" applyAlignment="1">
      <alignment horizontal="center" vertical="center" wrapText="1"/>
    </xf>
    <xf numFmtId="0" fontId="10" fillId="0" borderId="5" xfId="0" applyFont="1" applyBorder="1" applyAlignment="1">
      <alignment horizontal="center"/>
    </xf>
    <xf numFmtId="0" fontId="8" fillId="0" borderId="0" xfId="0" applyFont="1"/>
    <xf numFmtId="0" fontId="10" fillId="0" borderId="10" xfId="0" applyFont="1" applyBorder="1" applyAlignment="1">
      <alignment horizontal="center"/>
    </xf>
    <xf numFmtId="0" fontId="19" fillId="0" borderId="6" xfId="0" applyFont="1" applyFill="1" applyBorder="1" applyAlignment="1">
      <alignment wrapText="1"/>
    </xf>
    <xf numFmtId="0" fontId="20" fillId="0" borderId="6" xfId="0" applyFont="1" applyFill="1" applyBorder="1" applyAlignment="1">
      <alignment horizontal="left" wrapText="1"/>
    </xf>
    <xf numFmtId="0" fontId="20" fillId="0" borderId="6" xfId="0" applyFont="1" applyFill="1" applyBorder="1" applyAlignment="1">
      <alignment wrapText="1"/>
    </xf>
    <xf numFmtId="0" fontId="19" fillId="0" borderId="6" xfId="0" applyFont="1" applyFill="1" applyBorder="1" applyAlignment="1">
      <alignment horizontal="left" wrapText="1"/>
    </xf>
    <xf numFmtId="0" fontId="19" fillId="0" borderId="5" xfId="0" applyFont="1" applyFill="1" applyBorder="1" applyAlignment="1">
      <alignment horizontal="left" wrapText="1"/>
    </xf>
    <xf numFmtId="49" fontId="21" fillId="0" borderId="29" xfId="0" applyNumberFormat="1" applyFont="1" applyFill="1" applyBorder="1" applyAlignment="1">
      <alignment horizontal="center" shrinkToFit="1"/>
    </xf>
    <xf numFmtId="49" fontId="22" fillId="0" borderId="29" xfId="0" applyNumberFormat="1" applyFont="1" applyFill="1" applyBorder="1" applyAlignment="1">
      <alignment horizontal="center" shrinkToFit="1"/>
    </xf>
    <xf numFmtId="49" fontId="21" fillId="0" borderId="30" xfId="0" applyNumberFormat="1" applyFont="1" applyBorder="1" applyAlignment="1">
      <alignment horizontal="center" wrapText="1"/>
    </xf>
    <xf numFmtId="4" fontId="23" fillId="0" borderId="19" xfId="0" applyNumberFormat="1" applyFont="1" applyBorder="1" applyAlignment="1">
      <alignment horizontal="center"/>
    </xf>
    <xf numFmtId="2" fontId="23" fillId="0" borderId="5" xfId="0" applyNumberFormat="1" applyFont="1" applyBorder="1" applyAlignment="1">
      <alignment horizontal="center"/>
    </xf>
    <xf numFmtId="4" fontId="23" fillId="0" borderId="5" xfId="0" applyNumberFormat="1" applyFont="1" applyBorder="1" applyAlignment="1">
      <alignment horizontal="center"/>
    </xf>
    <xf numFmtId="4" fontId="24" fillId="0" borderId="5" xfId="0" applyNumberFormat="1" applyFont="1" applyBorder="1" applyAlignment="1">
      <alignment horizontal="center"/>
    </xf>
    <xf numFmtId="2" fontId="24" fillId="0" borderId="0" xfId="0" applyNumberFormat="1" applyFont="1" applyBorder="1" applyAlignment="1">
      <alignment horizontal="center"/>
    </xf>
    <xf numFmtId="2" fontId="24" fillId="0" borderId="5" xfId="0" applyNumberFormat="1" applyFont="1" applyBorder="1" applyAlignment="1">
      <alignment horizontal="center"/>
    </xf>
    <xf numFmtId="4" fontId="24" fillId="0" borderId="10" xfId="0" applyNumberFormat="1" applyFont="1" applyBorder="1" applyAlignment="1">
      <alignment horizontal="center"/>
    </xf>
    <xf numFmtId="4" fontId="24" fillId="0" borderId="16" xfId="0" applyNumberFormat="1" applyFont="1" applyBorder="1" applyAlignment="1">
      <alignment horizontal="center"/>
    </xf>
    <xf numFmtId="4" fontId="24" fillId="0" borderId="0" xfId="0" applyNumberFormat="1" applyFont="1" applyBorder="1" applyAlignment="1">
      <alignment horizontal="center"/>
    </xf>
    <xf numFmtId="4" fontId="23" fillId="0" borderId="0" xfId="0" applyNumberFormat="1" applyFont="1" applyBorder="1" applyAlignment="1">
      <alignment horizontal="center"/>
    </xf>
    <xf numFmtId="0" fontId="25" fillId="0" borderId="6" xfId="0" applyFont="1" applyBorder="1" applyAlignment="1">
      <alignment horizontal="center"/>
    </xf>
    <xf numFmtId="2" fontId="25" fillId="0" borderId="6" xfId="0" applyNumberFormat="1" applyFont="1" applyBorder="1" applyAlignment="1">
      <alignment horizontal="center"/>
    </xf>
    <xf numFmtId="0" fontId="25" fillId="0" borderId="5" xfId="0" applyFont="1" applyBorder="1" applyAlignment="1">
      <alignment horizontal="center"/>
    </xf>
    <xf numFmtId="2" fontId="25" fillId="0" borderId="5" xfId="0" applyNumberFormat="1" applyFont="1" applyBorder="1" applyAlignment="1">
      <alignment horizontal="center"/>
    </xf>
    <xf numFmtId="2" fontId="26" fillId="0" borderId="5" xfId="0" applyNumberFormat="1" applyFont="1" applyBorder="1" applyAlignment="1">
      <alignment horizontal="center"/>
    </xf>
    <xf numFmtId="0" fontId="26" fillId="0" borderId="5" xfId="0" applyFont="1" applyBorder="1" applyAlignment="1">
      <alignment horizontal="center"/>
    </xf>
    <xf numFmtId="164" fontId="24" fillId="0" borderId="10" xfId="0" applyNumberFormat="1" applyFont="1" applyBorder="1" applyAlignment="1">
      <alignment horizontal="center"/>
    </xf>
    <xf numFmtId="164" fontId="24" fillId="0" borderId="5" xfId="0" applyNumberFormat="1" applyFont="1" applyBorder="1" applyAlignment="1">
      <alignment horizontal="center"/>
    </xf>
    <xf numFmtId="164" fontId="25" fillId="0" borderId="5" xfId="0" applyNumberFormat="1" applyFont="1" applyBorder="1" applyAlignment="1">
      <alignment horizontal="center"/>
    </xf>
    <xf numFmtId="164" fontId="26" fillId="0" borderId="5" xfId="0" applyNumberFormat="1" applyFont="1" applyBorder="1" applyAlignment="1">
      <alignment horizontal="center"/>
    </xf>
    <xf numFmtId="165" fontId="23" fillId="0" borderId="5" xfId="0" applyNumberFormat="1" applyFont="1" applyBorder="1" applyAlignment="1">
      <alignment horizontal="center"/>
    </xf>
    <xf numFmtId="166" fontId="23" fillId="0" borderId="5" xfId="0" applyNumberFormat="1" applyFont="1" applyBorder="1" applyAlignment="1">
      <alignment horizontal="center"/>
    </xf>
    <xf numFmtId="166" fontId="24" fillId="0" borderId="5" xfId="0" applyNumberFormat="1" applyFont="1" applyBorder="1" applyAlignment="1">
      <alignment horizontal="center"/>
    </xf>
    <xf numFmtId="166" fontId="23" fillId="0" borderId="19" xfId="0" applyNumberFormat="1" applyFont="1" applyBorder="1" applyAlignment="1">
      <alignment horizontal="center"/>
    </xf>
    <xf numFmtId="49" fontId="22" fillId="0" borderId="30" xfId="0" applyNumberFormat="1" applyFont="1" applyFill="1" applyBorder="1" applyAlignment="1">
      <alignment horizontal="center" shrinkToFit="1"/>
    </xf>
    <xf numFmtId="49" fontId="21" fillId="0" borderId="30" xfId="0" applyNumberFormat="1" applyFont="1" applyFill="1" applyBorder="1" applyAlignment="1">
      <alignment horizontal="center" shrinkToFit="1"/>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xf numFmtId="0" fontId="10" fillId="0" borderId="1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9"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0" fontId="10" fillId="0" borderId="20"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xf>
    <xf numFmtId="0" fontId="10" fillId="0" borderId="7" xfId="0"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54" t="s">
        <v>26</v>
      </c>
      <c r="C29" s="156">
        <v>435</v>
      </c>
    </row>
    <row r="30" spans="1:3" ht="2.25" hidden="1" customHeight="1" thickBot="1" x14ac:dyDescent="0.3">
      <c r="B30" s="155"/>
      <c r="C30" s="157"/>
    </row>
    <row r="31" spans="1:3" ht="95.25" thickBot="1" x14ac:dyDescent="0.3">
      <c r="A31" s="152" t="s">
        <v>15</v>
      </c>
      <c r="B31" s="42" t="s">
        <v>27</v>
      </c>
      <c r="C31" s="43">
        <v>7</v>
      </c>
    </row>
    <row r="32" spans="1:3" ht="174.75" customHeight="1" thickBot="1" x14ac:dyDescent="0.3">
      <c r="A32" s="153"/>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60" t="s">
        <v>37</v>
      </c>
      <c r="C40" s="162">
        <v>4761.6000000000004</v>
      </c>
    </row>
    <row r="41" spans="1:3" ht="180.75" customHeight="1" thickBot="1" x14ac:dyDescent="0.3">
      <c r="A41" s="158" t="s">
        <v>15</v>
      </c>
      <c r="B41" s="161"/>
      <c r="C41" s="163"/>
    </row>
    <row r="42" spans="1:3" ht="184.5" customHeight="1" thickBot="1" x14ac:dyDescent="0.3">
      <c r="A42" s="159"/>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68"/>
      <c r="G1" s="168"/>
    </row>
    <row r="2" spans="1:7" ht="24.75" customHeight="1" x14ac:dyDescent="0.3">
      <c r="A2" s="183"/>
      <c r="B2" s="183"/>
      <c r="C2" s="183"/>
      <c r="D2" s="183"/>
      <c r="E2" s="183"/>
      <c r="F2" s="183"/>
      <c r="G2" s="183"/>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79"/>
      <c r="B5" s="179"/>
      <c r="C5" s="181"/>
      <c r="D5" s="181"/>
      <c r="E5" s="181"/>
      <c r="F5" s="169"/>
      <c r="G5" s="170"/>
    </row>
    <row r="6" spans="1:7" ht="27.75" customHeight="1" x14ac:dyDescent="0.25">
      <c r="A6" s="180"/>
      <c r="B6" s="180"/>
      <c r="C6" s="182"/>
      <c r="D6" s="182"/>
      <c r="E6" s="182"/>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71"/>
      <c r="C39" s="88"/>
      <c r="D39" s="74"/>
      <c r="E39" s="74"/>
      <c r="F39" s="63"/>
      <c r="G39" s="68"/>
    </row>
    <row r="40" spans="1:7" s="75" customFormat="1" ht="2.25" hidden="1" customHeight="1" x14ac:dyDescent="0.25">
      <c r="A40" s="76"/>
      <c r="B40" s="172"/>
      <c r="C40" s="88"/>
      <c r="D40" s="74"/>
      <c r="E40" s="74"/>
      <c r="F40" s="63"/>
      <c r="G40" s="68"/>
    </row>
    <row r="41" spans="1:7" s="75" customFormat="1" ht="69.75" customHeight="1" thickBot="1" x14ac:dyDescent="0.3">
      <c r="A41" s="173"/>
      <c r="B41" s="51"/>
      <c r="C41" s="88"/>
      <c r="D41" s="74"/>
      <c r="E41" s="74"/>
      <c r="F41" s="63"/>
      <c r="G41" s="68"/>
    </row>
    <row r="42" spans="1:7" ht="0.75" hidden="1" customHeight="1" thickBot="1" x14ac:dyDescent="0.3">
      <c r="A42" s="174"/>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75"/>
      <c r="C58" s="90"/>
      <c r="D58" s="72"/>
      <c r="E58" s="72"/>
      <c r="F58" s="63"/>
      <c r="G58" s="68"/>
    </row>
    <row r="59" spans="1:7" s="73" customFormat="1" ht="2.25" hidden="1" customHeight="1" thickBot="1" x14ac:dyDescent="0.3">
      <c r="A59" s="177"/>
      <c r="B59" s="176"/>
      <c r="C59" s="90"/>
      <c r="D59" s="72"/>
      <c r="E59" s="72"/>
      <c r="F59" s="63"/>
      <c r="G59" s="68"/>
    </row>
    <row r="60" spans="1:7" s="73" customFormat="1" ht="138" customHeight="1" thickBot="1" x14ac:dyDescent="0.3">
      <c r="A60" s="178"/>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67"/>
      <c r="B80" s="167"/>
      <c r="C80" s="79"/>
      <c r="D80" s="79"/>
      <c r="E80" s="79"/>
    </row>
    <row r="81" spans="1:7" ht="18.75" x14ac:dyDescent="0.3">
      <c r="A81" s="167"/>
      <c r="B81" s="167"/>
      <c r="C81" s="165"/>
      <c r="D81" s="165"/>
      <c r="E81" s="165"/>
      <c r="F81" s="165"/>
      <c r="G81" s="165"/>
    </row>
    <row r="82" spans="1:7" ht="15.75" x14ac:dyDescent="0.25">
      <c r="A82" s="52"/>
      <c r="B82" s="53"/>
    </row>
    <row r="83" spans="1:7" x14ac:dyDescent="0.25">
      <c r="A83" s="164"/>
      <c r="B83" s="164"/>
    </row>
    <row r="84" spans="1:7" x14ac:dyDescent="0.25">
      <c r="A84" s="164"/>
      <c r="B84" s="164"/>
      <c r="C84" s="166"/>
      <c r="D84" s="166"/>
      <c r="E84" s="166"/>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tabSelected="1" zoomScaleNormal="100" workbookViewId="0">
      <selection activeCell="J45" sqref="J45"/>
    </sheetView>
  </sheetViews>
  <sheetFormatPr defaultRowHeight="15" x14ac:dyDescent="0.25"/>
  <cols>
    <col min="1" max="1" width="26.140625" customWidth="1"/>
    <col min="2" max="2" width="18.5703125" customWidth="1"/>
    <col min="3" max="3" width="15" customWidth="1"/>
    <col min="4" max="4" width="15.140625" customWidth="1"/>
    <col min="5" max="5" width="13.5703125" customWidth="1"/>
    <col min="6" max="6" width="13.140625" customWidth="1"/>
    <col min="7" max="7" width="13.28515625" customWidth="1"/>
    <col min="8" max="8" width="13.7109375" customWidth="1"/>
    <col min="9" max="9" width="9" customWidth="1"/>
    <col min="10" max="10" width="11.7109375" customWidth="1"/>
    <col min="11" max="11" width="8.5703125" customWidth="1"/>
    <col min="12" max="12" width="8.85546875" customWidth="1"/>
    <col min="13" max="13" width="9.28515625" customWidth="1"/>
    <col min="14" max="14" width="9" customWidth="1"/>
  </cols>
  <sheetData>
    <row r="1" spans="1:14" ht="18.75" x14ac:dyDescent="0.3">
      <c r="A1" s="23"/>
      <c r="B1" s="23"/>
      <c r="C1" s="23"/>
      <c r="D1" s="23"/>
      <c r="E1" s="23"/>
      <c r="F1" s="165"/>
      <c r="G1" s="165"/>
      <c r="H1" s="23"/>
      <c r="K1" s="165" t="s">
        <v>125</v>
      </c>
      <c r="L1" s="165"/>
      <c r="M1" s="184"/>
    </row>
    <row r="2" spans="1:14" ht="18.75" x14ac:dyDescent="0.3">
      <c r="A2" s="113" t="s">
        <v>145</v>
      </c>
      <c r="B2" s="113"/>
      <c r="C2" s="113"/>
      <c r="D2" s="113"/>
      <c r="E2" s="113"/>
      <c r="F2" s="113"/>
      <c r="G2" s="113"/>
      <c r="H2" s="113"/>
    </row>
    <row r="3" spans="1:14" ht="24.75" customHeight="1" x14ac:dyDescent="0.25">
      <c r="A3" s="23"/>
      <c r="B3" s="23"/>
      <c r="C3" s="23"/>
      <c r="D3" s="23"/>
      <c r="E3" s="23"/>
      <c r="F3" s="23"/>
      <c r="G3" s="23"/>
      <c r="H3" s="23"/>
      <c r="L3" s="116" t="s">
        <v>150</v>
      </c>
    </row>
    <row r="4" spans="1:14" s="84" customFormat="1" ht="76.5" customHeight="1" x14ac:dyDescent="0.25">
      <c r="A4" s="188" t="s">
        <v>121</v>
      </c>
      <c r="B4" s="185" t="s">
        <v>122</v>
      </c>
      <c r="C4" s="191" t="s">
        <v>153</v>
      </c>
      <c r="D4" s="192"/>
      <c r="E4" s="193"/>
      <c r="F4" s="191" t="s">
        <v>79</v>
      </c>
      <c r="G4" s="192"/>
      <c r="H4" s="193"/>
      <c r="I4" s="191" t="s">
        <v>154</v>
      </c>
      <c r="J4" s="192"/>
      <c r="K4" s="192"/>
      <c r="L4" s="192"/>
      <c r="M4" s="192"/>
      <c r="N4" s="193"/>
    </row>
    <row r="5" spans="1:14" s="84" customFormat="1" ht="15.75" customHeight="1" x14ac:dyDescent="0.25">
      <c r="A5" s="189"/>
      <c r="B5" s="186"/>
      <c r="C5" s="185" t="s">
        <v>77</v>
      </c>
      <c r="D5" s="185" t="s">
        <v>78</v>
      </c>
      <c r="E5" s="185" t="s">
        <v>141</v>
      </c>
      <c r="F5" s="185" t="s">
        <v>77</v>
      </c>
      <c r="G5" s="185" t="s">
        <v>78</v>
      </c>
      <c r="H5" s="185" t="s">
        <v>141</v>
      </c>
      <c r="I5" s="194" t="s">
        <v>77</v>
      </c>
      <c r="J5" s="195"/>
      <c r="K5" s="194" t="s">
        <v>78</v>
      </c>
      <c r="L5" s="195"/>
      <c r="M5" s="194" t="s">
        <v>141</v>
      </c>
      <c r="N5" s="195"/>
    </row>
    <row r="6" spans="1:14" s="84" customFormat="1" ht="19.5" customHeight="1" x14ac:dyDescent="0.25">
      <c r="A6" s="190"/>
      <c r="B6" s="187"/>
      <c r="C6" s="187"/>
      <c r="D6" s="187"/>
      <c r="E6" s="187"/>
      <c r="F6" s="187"/>
      <c r="G6" s="187"/>
      <c r="H6" s="187"/>
      <c r="I6" s="114" t="s">
        <v>76</v>
      </c>
      <c r="J6" s="114" t="s">
        <v>75</v>
      </c>
      <c r="K6" s="114" t="s">
        <v>76</v>
      </c>
      <c r="L6" s="114" t="s">
        <v>75</v>
      </c>
      <c r="M6" s="114" t="s">
        <v>76</v>
      </c>
      <c r="N6" s="114" t="s">
        <v>75</v>
      </c>
    </row>
    <row r="7" spans="1:14" s="25" customFormat="1" ht="14.25" x14ac:dyDescent="0.2">
      <c r="A7" s="115">
        <v>1</v>
      </c>
      <c r="B7" s="115">
        <v>2</v>
      </c>
      <c r="C7" s="117">
        <v>3</v>
      </c>
      <c r="D7" s="117">
        <v>4</v>
      </c>
      <c r="E7" s="117">
        <v>5</v>
      </c>
      <c r="F7" s="117">
        <v>6</v>
      </c>
      <c r="G7" s="117">
        <v>7</v>
      </c>
      <c r="H7" s="117">
        <v>8</v>
      </c>
      <c r="I7" s="115">
        <v>9</v>
      </c>
      <c r="J7" s="115">
        <v>10</v>
      </c>
      <c r="K7" s="115">
        <v>11</v>
      </c>
      <c r="L7" s="115">
        <v>12</v>
      </c>
      <c r="M7" s="115">
        <v>13</v>
      </c>
      <c r="N7" s="115">
        <v>14</v>
      </c>
    </row>
    <row r="8" spans="1:14" s="84" customFormat="1" ht="33.75" customHeight="1" x14ac:dyDescent="0.25">
      <c r="A8" s="118" t="s">
        <v>100</v>
      </c>
      <c r="B8" s="123" t="s">
        <v>80</v>
      </c>
      <c r="C8" s="149">
        <f>C9+C10+C11+C12+C13+C14+C15</f>
        <v>9339265</v>
      </c>
      <c r="D8" s="126">
        <f t="shared" ref="D8:F8" si="0">D9+D10+D11+D12+D13+D14+D15</f>
        <v>9439973</v>
      </c>
      <c r="E8" s="126">
        <f t="shared" si="0"/>
        <v>10517803</v>
      </c>
      <c r="F8" s="147">
        <f t="shared" si="0"/>
        <v>9339265</v>
      </c>
      <c r="G8" s="126">
        <f t="shared" ref="G8:H8" si="1">G9+G10+G11+G12+G13+G14+G15</f>
        <v>9439973</v>
      </c>
      <c r="H8" s="126">
        <f t="shared" si="1"/>
        <v>10517803</v>
      </c>
      <c r="I8" s="127">
        <f>F8/C8*100</f>
        <v>100</v>
      </c>
      <c r="J8" s="128">
        <f>F8-C8</f>
        <v>0</v>
      </c>
      <c r="K8" s="127">
        <f>G8/D8*100</f>
        <v>100</v>
      </c>
      <c r="L8" s="147">
        <f>G8-D8</f>
        <v>0</v>
      </c>
      <c r="M8" s="127">
        <f>H8/E8*100</f>
        <v>100</v>
      </c>
      <c r="N8" s="128">
        <f>H8-E8</f>
        <v>0</v>
      </c>
    </row>
    <row r="9" spans="1:14" s="69" customFormat="1" ht="93" customHeight="1" x14ac:dyDescent="0.25">
      <c r="A9" s="119" t="s">
        <v>101</v>
      </c>
      <c r="B9" s="124" t="s">
        <v>81</v>
      </c>
      <c r="C9" s="129">
        <v>792130</v>
      </c>
      <c r="D9" s="129">
        <v>736000</v>
      </c>
      <c r="E9" s="129">
        <v>1006000</v>
      </c>
      <c r="F9" s="130">
        <v>792130</v>
      </c>
      <c r="G9" s="129">
        <v>736000</v>
      </c>
      <c r="H9" s="129">
        <v>1006000</v>
      </c>
      <c r="I9" s="131">
        <f t="shared" ref="I9:I11" si="2">F9/C9*100</f>
        <v>100</v>
      </c>
      <c r="J9" s="129">
        <f t="shared" ref="J9:J14" si="3">F9-C9</f>
        <v>0</v>
      </c>
      <c r="K9" s="131">
        <f t="shared" ref="K9:K11" si="4">G9/D9*100</f>
        <v>100</v>
      </c>
      <c r="L9" s="129">
        <f t="shared" ref="L9:L14" si="5">G9-D9</f>
        <v>0</v>
      </c>
      <c r="M9" s="131">
        <f t="shared" ref="M9:M11" si="6">H9/E9*100</f>
        <v>100</v>
      </c>
      <c r="N9" s="129">
        <f t="shared" ref="N9:N14" si="7">H9-E9</f>
        <v>0</v>
      </c>
    </row>
    <row r="10" spans="1:14" s="69" customFormat="1" ht="90.75" customHeight="1" x14ac:dyDescent="0.25">
      <c r="A10" s="120" t="s">
        <v>102</v>
      </c>
      <c r="B10" s="124" t="s">
        <v>82</v>
      </c>
      <c r="C10" s="132">
        <v>792130</v>
      </c>
      <c r="D10" s="133">
        <v>736000</v>
      </c>
      <c r="E10" s="129">
        <v>1006000</v>
      </c>
      <c r="F10" s="131">
        <v>792130</v>
      </c>
      <c r="G10" s="133">
        <v>736000</v>
      </c>
      <c r="H10" s="129">
        <v>1006000</v>
      </c>
      <c r="I10" s="131">
        <f t="shared" si="2"/>
        <v>100</v>
      </c>
      <c r="J10" s="129">
        <f t="shared" si="3"/>
        <v>0</v>
      </c>
      <c r="K10" s="131">
        <f t="shared" si="4"/>
        <v>100</v>
      </c>
      <c r="L10" s="129">
        <f t="shared" si="5"/>
        <v>0</v>
      </c>
      <c r="M10" s="131">
        <f t="shared" si="6"/>
        <v>100</v>
      </c>
      <c r="N10" s="129">
        <f t="shared" si="7"/>
        <v>0</v>
      </c>
    </row>
    <row r="11" spans="1:14" s="69" customFormat="1" ht="120.75" customHeight="1" x14ac:dyDescent="0.25">
      <c r="A11" s="120" t="s">
        <v>103</v>
      </c>
      <c r="B11" s="124" t="s">
        <v>83</v>
      </c>
      <c r="C11" s="129">
        <v>7091155</v>
      </c>
      <c r="D11" s="129">
        <v>7667973</v>
      </c>
      <c r="E11" s="132">
        <v>8005803</v>
      </c>
      <c r="F11" s="142">
        <v>7017406</v>
      </c>
      <c r="G11" s="129">
        <v>7667973</v>
      </c>
      <c r="H11" s="132">
        <v>8005803</v>
      </c>
      <c r="I11" s="131">
        <f t="shared" si="2"/>
        <v>98.959986067149856</v>
      </c>
      <c r="J11" s="148">
        <f t="shared" si="3"/>
        <v>-73749</v>
      </c>
      <c r="K11" s="131">
        <f t="shared" si="4"/>
        <v>100</v>
      </c>
      <c r="L11" s="129">
        <f t="shared" si="5"/>
        <v>0</v>
      </c>
      <c r="M11" s="131">
        <f t="shared" si="6"/>
        <v>100</v>
      </c>
      <c r="N11" s="129">
        <f t="shared" si="7"/>
        <v>0</v>
      </c>
    </row>
    <row r="12" spans="1:14" s="69" customFormat="1" x14ac:dyDescent="0.25">
      <c r="A12" s="120" t="s">
        <v>104</v>
      </c>
      <c r="B12" s="124" t="s">
        <v>84</v>
      </c>
      <c r="C12" s="129"/>
      <c r="D12" s="129"/>
      <c r="E12" s="129"/>
      <c r="F12" s="131"/>
      <c r="G12" s="129"/>
      <c r="H12" s="129"/>
      <c r="I12" s="131"/>
      <c r="J12" s="129">
        <f t="shared" si="3"/>
        <v>0</v>
      </c>
      <c r="K12" s="131"/>
      <c r="L12" s="129">
        <f t="shared" si="5"/>
        <v>0</v>
      </c>
      <c r="M12" s="131"/>
      <c r="N12" s="129">
        <f t="shared" si="7"/>
        <v>0</v>
      </c>
    </row>
    <row r="13" spans="1:14" s="69" customFormat="1" ht="29.25" customHeight="1" x14ac:dyDescent="0.25">
      <c r="A13" s="120" t="s">
        <v>105</v>
      </c>
      <c r="B13" s="124" t="s">
        <v>85</v>
      </c>
      <c r="C13" s="133">
        <v>300000</v>
      </c>
      <c r="D13" s="129"/>
      <c r="E13" s="134">
        <v>300000</v>
      </c>
      <c r="F13" s="131">
        <v>300000</v>
      </c>
      <c r="G13" s="129"/>
      <c r="H13" s="134">
        <v>300000</v>
      </c>
      <c r="I13" s="131"/>
      <c r="J13" s="129">
        <f t="shared" si="3"/>
        <v>0</v>
      </c>
      <c r="K13" s="131"/>
      <c r="L13" s="129">
        <f t="shared" si="5"/>
        <v>0</v>
      </c>
      <c r="M13" s="131"/>
      <c r="N13" s="129">
        <f t="shared" si="7"/>
        <v>0</v>
      </c>
    </row>
    <row r="14" spans="1:14" s="69" customFormat="1" ht="18" customHeight="1" x14ac:dyDescent="0.25">
      <c r="A14" s="120" t="s">
        <v>106</v>
      </c>
      <c r="B14" s="124" t="s">
        <v>86</v>
      </c>
      <c r="C14" s="129">
        <v>100000</v>
      </c>
      <c r="D14" s="134">
        <v>100000</v>
      </c>
      <c r="E14" s="129">
        <v>100000</v>
      </c>
      <c r="F14" s="130">
        <v>100000</v>
      </c>
      <c r="G14" s="134">
        <v>100000</v>
      </c>
      <c r="H14" s="129">
        <v>100000</v>
      </c>
      <c r="I14" s="131">
        <f t="shared" ref="I14:I40" si="8">F14/C14*100</f>
        <v>100</v>
      </c>
      <c r="J14" s="129">
        <f t="shared" si="3"/>
        <v>0</v>
      </c>
      <c r="K14" s="131"/>
      <c r="L14" s="129">
        <f t="shared" si="5"/>
        <v>0</v>
      </c>
      <c r="M14" s="131"/>
      <c r="N14" s="129">
        <f t="shared" si="7"/>
        <v>0</v>
      </c>
    </row>
    <row r="15" spans="1:14" s="69" customFormat="1" ht="41.25" customHeight="1" x14ac:dyDescent="0.25">
      <c r="A15" s="120" t="s">
        <v>107</v>
      </c>
      <c r="B15" s="124" t="s">
        <v>87</v>
      </c>
      <c r="C15" s="129">
        <v>263850</v>
      </c>
      <c r="D15" s="129">
        <v>200000</v>
      </c>
      <c r="E15" s="129">
        <v>100000</v>
      </c>
      <c r="F15" s="143">
        <v>337599</v>
      </c>
      <c r="G15" s="129">
        <v>200000</v>
      </c>
      <c r="H15" s="129">
        <v>100000</v>
      </c>
      <c r="I15" s="131">
        <f t="shared" si="8"/>
        <v>127.95110858442295</v>
      </c>
      <c r="J15" s="129">
        <f t="shared" ref="J15:J40" si="9">F15-C15</f>
        <v>73749</v>
      </c>
      <c r="K15" s="131">
        <f t="shared" ref="K15:K40" si="10">G15/D15*100</f>
        <v>100</v>
      </c>
      <c r="L15" s="129">
        <f t="shared" ref="L15:L40" si="11">G15-D15</f>
        <v>0</v>
      </c>
      <c r="M15" s="131">
        <f t="shared" ref="M15:M40" si="12">H15/E15*100</f>
        <v>100</v>
      </c>
      <c r="N15" s="129">
        <f t="shared" ref="N15:N40" si="13">H15-E15</f>
        <v>0</v>
      </c>
    </row>
    <row r="16" spans="1:14" s="69" customFormat="1" ht="33.75" customHeight="1" x14ac:dyDescent="0.25">
      <c r="A16" s="118" t="s">
        <v>126</v>
      </c>
      <c r="B16" s="123" t="s">
        <v>127</v>
      </c>
      <c r="C16" s="128">
        <v>373730</v>
      </c>
      <c r="D16" s="128">
        <v>361440</v>
      </c>
      <c r="E16" s="135">
        <v>361440</v>
      </c>
      <c r="F16" s="127">
        <f>F17</f>
        <v>325190</v>
      </c>
      <c r="G16" s="128">
        <v>361440</v>
      </c>
      <c r="H16" s="135">
        <v>361440</v>
      </c>
      <c r="I16" s="131">
        <f t="shared" si="8"/>
        <v>87.012014020817162</v>
      </c>
      <c r="J16" s="128">
        <f t="shared" si="9"/>
        <v>-48540</v>
      </c>
      <c r="K16" s="131">
        <f t="shared" si="10"/>
        <v>100</v>
      </c>
      <c r="L16" s="129">
        <f t="shared" si="11"/>
        <v>0</v>
      </c>
      <c r="M16" s="131">
        <f t="shared" si="12"/>
        <v>100</v>
      </c>
      <c r="N16" s="129">
        <f t="shared" si="13"/>
        <v>0</v>
      </c>
    </row>
    <row r="17" spans="1:14" s="69" customFormat="1" ht="42.75" customHeight="1" x14ac:dyDescent="0.25">
      <c r="A17" s="120" t="s">
        <v>151</v>
      </c>
      <c r="B17" s="124" t="s">
        <v>152</v>
      </c>
      <c r="C17" s="128">
        <v>373730</v>
      </c>
      <c r="D17" s="128">
        <v>361440</v>
      </c>
      <c r="E17" s="135">
        <v>361440</v>
      </c>
      <c r="F17" s="127">
        <v>325190</v>
      </c>
      <c r="G17" s="128">
        <v>361440</v>
      </c>
      <c r="H17" s="135">
        <v>361440</v>
      </c>
      <c r="I17" s="131">
        <f t="shared" si="8"/>
        <v>87.012014020817162</v>
      </c>
      <c r="J17" s="128">
        <f t="shared" si="9"/>
        <v>-48540</v>
      </c>
      <c r="K17" s="131">
        <f t="shared" si="10"/>
        <v>100</v>
      </c>
      <c r="L17" s="129">
        <f t="shared" si="11"/>
        <v>0</v>
      </c>
      <c r="M17" s="131">
        <f t="shared" si="12"/>
        <v>100</v>
      </c>
      <c r="N17" s="129">
        <f t="shared" si="13"/>
        <v>0</v>
      </c>
    </row>
    <row r="18" spans="1:14" s="84" customFormat="1" ht="60" customHeight="1" x14ac:dyDescent="0.25">
      <c r="A18" s="118" t="s">
        <v>108</v>
      </c>
      <c r="B18" s="123" t="s">
        <v>88</v>
      </c>
      <c r="C18" s="147">
        <f>C19+C20+C21+C22</f>
        <v>167200</v>
      </c>
      <c r="D18" s="128">
        <f t="shared" ref="D18:F18" si="14">D19+D20+D21+D22</f>
        <v>167200</v>
      </c>
      <c r="E18" s="128">
        <f t="shared" si="14"/>
        <v>167200</v>
      </c>
      <c r="F18" s="127">
        <f t="shared" si="14"/>
        <v>167200</v>
      </c>
      <c r="G18" s="128">
        <f t="shared" ref="G18:H18" si="15">G19+G20+G21+G22</f>
        <v>167200</v>
      </c>
      <c r="H18" s="128">
        <f t="shared" si="15"/>
        <v>167200</v>
      </c>
      <c r="I18" s="127">
        <f t="shared" si="8"/>
        <v>100</v>
      </c>
      <c r="J18" s="127">
        <f t="shared" si="9"/>
        <v>0</v>
      </c>
      <c r="K18" s="127">
        <f t="shared" si="10"/>
        <v>100</v>
      </c>
      <c r="L18" s="127">
        <f t="shared" si="11"/>
        <v>0</v>
      </c>
      <c r="M18" s="127">
        <v>0</v>
      </c>
      <c r="N18" s="127">
        <f t="shared" si="13"/>
        <v>0</v>
      </c>
    </row>
    <row r="19" spans="1:14" s="69" customFormat="1" x14ac:dyDescent="0.25">
      <c r="A19" s="119" t="s">
        <v>109</v>
      </c>
      <c r="B19" s="124" t="s">
        <v>89</v>
      </c>
      <c r="C19" s="136"/>
      <c r="D19" s="136"/>
      <c r="E19" s="136"/>
      <c r="F19" s="137"/>
      <c r="G19" s="136"/>
      <c r="H19" s="136"/>
      <c r="I19" s="131"/>
      <c r="J19" s="129">
        <f t="shared" si="9"/>
        <v>0</v>
      </c>
      <c r="K19" s="131"/>
      <c r="L19" s="129">
        <f t="shared" si="11"/>
        <v>0</v>
      </c>
      <c r="M19" s="131"/>
      <c r="N19" s="129">
        <f t="shared" si="13"/>
        <v>0</v>
      </c>
    </row>
    <row r="20" spans="1:14" s="69" customFormat="1" ht="28.5" customHeight="1" x14ac:dyDescent="0.25">
      <c r="A20" s="119" t="s">
        <v>110</v>
      </c>
      <c r="B20" s="124" t="s">
        <v>90</v>
      </c>
      <c r="C20" s="138">
        <v>67200</v>
      </c>
      <c r="D20" s="138">
        <v>67200</v>
      </c>
      <c r="E20" s="138">
        <v>67200</v>
      </c>
      <c r="F20" s="139">
        <v>67200</v>
      </c>
      <c r="G20" s="138">
        <v>67200</v>
      </c>
      <c r="H20" s="138">
        <v>67200</v>
      </c>
      <c r="I20" s="131"/>
      <c r="J20" s="129">
        <f t="shared" si="9"/>
        <v>0</v>
      </c>
      <c r="K20" s="131"/>
      <c r="L20" s="129">
        <f t="shared" si="11"/>
        <v>0</v>
      </c>
      <c r="M20" s="131"/>
      <c r="N20" s="129">
        <f t="shared" si="13"/>
        <v>0</v>
      </c>
    </row>
    <row r="21" spans="1:14" s="69" customFormat="1" ht="91.5" customHeight="1" x14ac:dyDescent="0.25">
      <c r="A21" s="119" t="s">
        <v>111</v>
      </c>
      <c r="B21" s="124" t="s">
        <v>91</v>
      </c>
      <c r="C21" s="138">
        <v>50000</v>
      </c>
      <c r="D21" s="138">
        <v>50000</v>
      </c>
      <c r="E21" s="138">
        <v>50000</v>
      </c>
      <c r="F21" s="139">
        <v>50000</v>
      </c>
      <c r="G21" s="138">
        <v>50000</v>
      </c>
      <c r="H21" s="138">
        <v>50000</v>
      </c>
      <c r="I21" s="131">
        <f t="shared" si="8"/>
        <v>100</v>
      </c>
      <c r="J21" s="129">
        <f t="shared" si="9"/>
        <v>0</v>
      </c>
      <c r="K21" s="131">
        <f t="shared" si="10"/>
        <v>100</v>
      </c>
      <c r="L21" s="129">
        <f t="shared" si="11"/>
        <v>0</v>
      </c>
      <c r="M21" s="131">
        <f t="shared" si="12"/>
        <v>100</v>
      </c>
      <c r="N21" s="129">
        <f t="shared" si="13"/>
        <v>0</v>
      </c>
    </row>
    <row r="22" spans="1:14" s="69" customFormat="1" ht="34.5" customHeight="1" x14ac:dyDescent="0.25">
      <c r="A22" s="119" t="s">
        <v>112</v>
      </c>
      <c r="B22" s="124" t="s">
        <v>137</v>
      </c>
      <c r="C22" s="138">
        <v>50000</v>
      </c>
      <c r="D22" s="138">
        <v>50000</v>
      </c>
      <c r="E22" s="138">
        <v>50000</v>
      </c>
      <c r="F22" s="139">
        <v>50000</v>
      </c>
      <c r="G22" s="138">
        <v>50000</v>
      </c>
      <c r="H22" s="138">
        <v>50000</v>
      </c>
      <c r="I22" s="131">
        <f t="shared" si="8"/>
        <v>100</v>
      </c>
      <c r="J22" s="129">
        <f t="shared" si="9"/>
        <v>0</v>
      </c>
      <c r="K22" s="131">
        <f t="shared" si="10"/>
        <v>100</v>
      </c>
      <c r="L22" s="129">
        <f t="shared" si="11"/>
        <v>0</v>
      </c>
      <c r="M22" s="131">
        <f t="shared" si="12"/>
        <v>100</v>
      </c>
      <c r="N22" s="129">
        <f t="shared" si="13"/>
        <v>0</v>
      </c>
    </row>
    <row r="23" spans="1:14" s="84" customFormat="1" ht="41.25" customHeight="1" x14ac:dyDescent="0.25">
      <c r="A23" s="121" t="s">
        <v>113</v>
      </c>
      <c r="B23" s="123" t="s">
        <v>92</v>
      </c>
      <c r="C23" s="140">
        <f>C26+C27+C25+C24</f>
        <v>1273370</v>
      </c>
      <c r="D23" s="140">
        <f>D26+D27+D25</f>
        <v>1283248</v>
      </c>
      <c r="E23" s="140">
        <f>E26+E27+E25</f>
        <v>1199777</v>
      </c>
      <c r="F23" s="145">
        <f>F26+F27+F24+F25</f>
        <v>1273370</v>
      </c>
      <c r="G23" s="140">
        <f>G26+G27+G25</f>
        <v>1283248</v>
      </c>
      <c r="H23" s="140">
        <f>H26+H27+H25</f>
        <v>1199777</v>
      </c>
      <c r="I23" s="127">
        <f t="shared" si="8"/>
        <v>100</v>
      </c>
      <c r="J23" s="128">
        <f t="shared" si="9"/>
        <v>0</v>
      </c>
      <c r="K23" s="127">
        <f t="shared" si="10"/>
        <v>100</v>
      </c>
      <c r="L23" s="128">
        <f t="shared" si="11"/>
        <v>0</v>
      </c>
      <c r="M23" s="127">
        <f t="shared" si="12"/>
        <v>100</v>
      </c>
      <c r="N23" s="128">
        <f t="shared" si="13"/>
        <v>0</v>
      </c>
    </row>
    <row r="24" spans="1:14" s="84" customFormat="1" ht="34.5" customHeight="1" x14ac:dyDescent="0.25">
      <c r="A24" s="119" t="s">
        <v>132</v>
      </c>
      <c r="B24" s="124" t="s">
        <v>133</v>
      </c>
      <c r="C24" s="139"/>
      <c r="D24" s="140"/>
      <c r="E24" s="140"/>
      <c r="F24" s="139"/>
      <c r="G24" s="140"/>
      <c r="H24" s="140"/>
      <c r="I24" s="131"/>
      <c r="J24" s="129"/>
      <c r="K24" s="131"/>
      <c r="L24" s="129"/>
      <c r="M24" s="131"/>
      <c r="N24" s="129"/>
    </row>
    <row r="25" spans="1:14" s="84" customFormat="1" ht="34.5" customHeight="1" x14ac:dyDescent="0.25">
      <c r="A25" s="119" t="s">
        <v>135</v>
      </c>
      <c r="B25" s="124" t="s">
        <v>136</v>
      </c>
      <c r="C25" s="139"/>
      <c r="D25" s="139"/>
      <c r="E25" s="139"/>
      <c r="F25" s="139"/>
      <c r="G25" s="139"/>
      <c r="H25" s="139"/>
      <c r="I25" s="131"/>
      <c r="J25" s="129"/>
      <c r="K25" s="131"/>
      <c r="L25" s="129"/>
      <c r="M25" s="131"/>
      <c r="N25" s="129"/>
    </row>
    <row r="26" spans="1:14" s="69" customFormat="1" ht="30" customHeight="1" x14ac:dyDescent="0.25">
      <c r="A26" s="119" t="s">
        <v>114</v>
      </c>
      <c r="B26" s="124" t="s">
        <v>93</v>
      </c>
      <c r="C26" s="139">
        <v>1273370</v>
      </c>
      <c r="D26" s="138">
        <v>1283248</v>
      </c>
      <c r="E26" s="138">
        <v>1199777</v>
      </c>
      <c r="F26" s="139">
        <v>1273370</v>
      </c>
      <c r="G26" s="138">
        <v>1283248</v>
      </c>
      <c r="H26" s="138">
        <v>1199777</v>
      </c>
      <c r="I26" s="131">
        <f t="shared" si="8"/>
        <v>100</v>
      </c>
      <c r="J26" s="129">
        <f t="shared" si="9"/>
        <v>0</v>
      </c>
      <c r="K26" s="131">
        <f t="shared" si="10"/>
        <v>100</v>
      </c>
      <c r="L26" s="129">
        <f t="shared" si="11"/>
        <v>0</v>
      </c>
      <c r="M26" s="131">
        <f t="shared" si="12"/>
        <v>100</v>
      </c>
      <c r="N26" s="129">
        <f t="shared" si="13"/>
        <v>0</v>
      </c>
    </row>
    <row r="27" spans="1:14" s="69" customFormat="1" ht="32.25" customHeight="1" x14ac:dyDescent="0.25">
      <c r="A27" s="119" t="s">
        <v>115</v>
      </c>
      <c r="B27" s="124" t="s">
        <v>94</v>
      </c>
      <c r="C27" s="139"/>
      <c r="D27" s="138"/>
      <c r="E27" s="138"/>
      <c r="F27" s="139"/>
      <c r="G27" s="138"/>
      <c r="H27" s="138"/>
      <c r="I27" s="131"/>
      <c r="J27" s="129">
        <f t="shared" si="9"/>
        <v>0</v>
      </c>
      <c r="K27" s="131"/>
      <c r="L27" s="129">
        <f t="shared" si="11"/>
        <v>0</v>
      </c>
      <c r="M27" s="131"/>
      <c r="N27" s="129">
        <f t="shared" si="13"/>
        <v>0</v>
      </c>
    </row>
    <row r="28" spans="1:14" s="84" customFormat="1" ht="48" customHeight="1" x14ac:dyDescent="0.25">
      <c r="A28" s="121" t="s">
        <v>116</v>
      </c>
      <c r="B28" s="123" t="s">
        <v>95</v>
      </c>
      <c r="C28" s="145">
        <f t="shared" ref="C28:F28" si="16">C30+C29+C31</f>
        <v>2446175</v>
      </c>
      <c r="D28" s="140">
        <f t="shared" si="16"/>
        <v>3074666</v>
      </c>
      <c r="E28" s="140">
        <f t="shared" si="16"/>
        <v>1756595</v>
      </c>
      <c r="F28" s="140">
        <f t="shared" si="16"/>
        <v>2709475</v>
      </c>
      <c r="G28" s="140">
        <f t="shared" ref="G28:H28" si="17">G30+G29+G31</f>
        <v>3074666</v>
      </c>
      <c r="H28" s="140">
        <f t="shared" si="17"/>
        <v>1756595</v>
      </c>
      <c r="I28" s="127">
        <f t="shared" si="8"/>
        <v>110.76374339530082</v>
      </c>
      <c r="J28" s="127">
        <f t="shared" si="9"/>
        <v>263300</v>
      </c>
      <c r="K28" s="127">
        <f t="shared" si="10"/>
        <v>100</v>
      </c>
      <c r="L28" s="127">
        <f t="shared" si="11"/>
        <v>0</v>
      </c>
      <c r="M28" s="127">
        <f t="shared" si="12"/>
        <v>100</v>
      </c>
      <c r="N28" s="127">
        <f t="shared" si="13"/>
        <v>0</v>
      </c>
    </row>
    <row r="29" spans="1:14" s="84" customFormat="1" ht="22.5" customHeight="1" x14ac:dyDescent="0.25">
      <c r="A29" s="121" t="s">
        <v>128</v>
      </c>
      <c r="B29" s="124" t="s">
        <v>129</v>
      </c>
      <c r="C29" s="139">
        <v>200000</v>
      </c>
      <c r="D29" s="138">
        <v>200000</v>
      </c>
      <c r="E29" s="138">
        <v>80000</v>
      </c>
      <c r="F29" s="139">
        <v>200000</v>
      </c>
      <c r="G29" s="138">
        <v>200000</v>
      </c>
      <c r="H29" s="138">
        <v>80000</v>
      </c>
      <c r="I29" s="131">
        <f t="shared" si="8"/>
        <v>100</v>
      </c>
      <c r="J29" s="129">
        <f t="shared" si="9"/>
        <v>0</v>
      </c>
      <c r="K29" s="131">
        <f t="shared" si="10"/>
        <v>100</v>
      </c>
      <c r="L29" s="129"/>
      <c r="M29" s="127">
        <f t="shared" si="12"/>
        <v>100</v>
      </c>
      <c r="N29" s="128">
        <f t="shared" si="13"/>
        <v>0</v>
      </c>
    </row>
    <row r="30" spans="1:14" s="69" customFormat="1" ht="21.75" customHeight="1" x14ac:dyDescent="0.25">
      <c r="A30" s="119" t="s">
        <v>117</v>
      </c>
      <c r="B30" s="124" t="s">
        <v>96</v>
      </c>
      <c r="C30" s="139"/>
      <c r="D30" s="138">
        <v>20000</v>
      </c>
      <c r="E30" s="138">
        <v>20000</v>
      </c>
      <c r="F30" s="139"/>
      <c r="G30" s="138">
        <v>20000</v>
      </c>
      <c r="H30" s="138">
        <v>20000</v>
      </c>
      <c r="I30" s="131" t="e">
        <f t="shared" si="8"/>
        <v>#DIV/0!</v>
      </c>
      <c r="J30" s="129">
        <f t="shared" si="9"/>
        <v>0</v>
      </c>
      <c r="K30" s="131">
        <f t="shared" si="10"/>
        <v>100</v>
      </c>
      <c r="L30" s="129">
        <f t="shared" si="11"/>
        <v>0</v>
      </c>
      <c r="M30" s="127">
        <f t="shared" si="12"/>
        <v>100</v>
      </c>
      <c r="N30" s="129">
        <f t="shared" si="13"/>
        <v>0</v>
      </c>
    </row>
    <row r="31" spans="1:14" s="69" customFormat="1" ht="15.75" customHeight="1" x14ac:dyDescent="0.25">
      <c r="A31" s="119" t="s">
        <v>130</v>
      </c>
      <c r="B31" s="124" t="s">
        <v>131</v>
      </c>
      <c r="C31" s="139">
        <v>2246175</v>
      </c>
      <c r="D31" s="138">
        <v>2854666</v>
      </c>
      <c r="E31" s="138">
        <v>1656595</v>
      </c>
      <c r="F31" s="144">
        <v>2509475</v>
      </c>
      <c r="G31" s="138">
        <v>2854666</v>
      </c>
      <c r="H31" s="138">
        <v>1656595</v>
      </c>
      <c r="I31" s="131">
        <f t="shared" si="8"/>
        <v>111.72214987701314</v>
      </c>
      <c r="J31" s="148">
        <f t="shared" si="9"/>
        <v>263300</v>
      </c>
      <c r="K31" s="131">
        <f t="shared" si="10"/>
        <v>100</v>
      </c>
      <c r="L31" s="129"/>
      <c r="M31" s="131">
        <f t="shared" si="12"/>
        <v>100</v>
      </c>
      <c r="N31" s="129"/>
    </row>
    <row r="32" spans="1:14" s="69" customFormat="1" ht="30" customHeight="1" x14ac:dyDescent="0.25">
      <c r="A32" s="121" t="s">
        <v>146</v>
      </c>
      <c r="B32" s="123" t="s">
        <v>147</v>
      </c>
      <c r="C32" s="140">
        <f>C33</f>
        <v>2562777</v>
      </c>
      <c r="D32" s="141"/>
      <c r="E32" s="141"/>
      <c r="F32" s="140">
        <f>F33</f>
        <v>2599477</v>
      </c>
      <c r="G32" s="141"/>
      <c r="H32" s="141"/>
      <c r="I32" s="131">
        <f t="shared" si="8"/>
        <v>101.4320403218852</v>
      </c>
      <c r="J32" s="148">
        <f t="shared" si="9"/>
        <v>36700</v>
      </c>
      <c r="K32" s="127"/>
      <c r="L32" s="128"/>
      <c r="M32" s="127"/>
      <c r="N32" s="129"/>
    </row>
    <row r="33" spans="1:14" s="69" customFormat="1" ht="30" customHeight="1" x14ac:dyDescent="0.25">
      <c r="A33" s="121" t="s">
        <v>148</v>
      </c>
      <c r="B33" s="124" t="s">
        <v>149</v>
      </c>
      <c r="C33" s="139">
        <v>2562777</v>
      </c>
      <c r="D33" s="138"/>
      <c r="E33" s="138"/>
      <c r="F33" s="139">
        <v>2599477</v>
      </c>
      <c r="G33" s="138"/>
      <c r="H33" s="138"/>
      <c r="I33" s="131">
        <f t="shared" si="8"/>
        <v>101.4320403218852</v>
      </c>
      <c r="J33" s="148">
        <f t="shared" si="9"/>
        <v>36700</v>
      </c>
      <c r="K33" s="131"/>
      <c r="L33" s="129"/>
      <c r="M33" s="131"/>
      <c r="N33" s="129"/>
    </row>
    <row r="34" spans="1:14" s="84" customFormat="1" ht="32.25" customHeight="1" x14ac:dyDescent="0.25">
      <c r="A34" s="118" t="s">
        <v>118</v>
      </c>
      <c r="B34" s="123" t="s">
        <v>97</v>
      </c>
      <c r="C34" s="140">
        <f t="shared" ref="C34:H34" si="18">C35</f>
        <v>171750</v>
      </c>
      <c r="D34" s="141">
        <f t="shared" si="18"/>
        <v>154600</v>
      </c>
      <c r="E34" s="141">
        <f t="shared" si="18"/>
        <v>154600</v>
      </c>
      <c r="F34" s="140">
        <f>F35</f>
        <v>171750</v>
      </c>
      <c r="G34" s="141">
        <f t="shared" si="18"/>
        <v>154600</v>
      </c>
      <c r="H34" s="141">
        <f t="shared" si="18"/>
        <v>154600</v>
      </c>
      <c r="I34" s="127">
        <f t="shared" si="8"/>
        <v>100</v>
      </c>
      <c r="J34" s="127">
        <f t="shared" si="9"/>
        <v>0</v>
      </c>
      <c r="K34" s="127">
        <f t="shared" si="10"/>
        <v>100</v>
      </c>
      <c r="L34" s="127">
        <f t="shared" si="11"/>
        <v>0</v>
      </c>
      <c r="M34" s="127">
        <f t="shared" si="12"/>
        <v>100</v>
      </c>
      <c r="N34" s="127">
        <f t="shared" si="13"/>
        <v>0</v>
      </c>
    </row>
    <row r="35" spans="1:14" s="69" customFormat="1" ht="23.25" customHeight="1" x14ac:dyDescent="0.25">
      <c r="A35" s="120" t="s">
        <v>119</v>
      </c>
      <c r="B35" s="124" t="s">
        <v>98</v>
      </c>
      <c r="C35" s="139">
        <v>171750</v>
      </c>
      <c r="D35" s="138">
        <v>154600</v>
      </c>
      <c r="E35" s="138">
        <v>154600</v>
      </c>
      <c r="F35" s="139">
        <v>171750</v>
      </c>
      <c r="G35" s="138">
        <v>154600</v>
      </c>
      <c r="H35" s="138">
        <v>154600</v>
      </c>
      <c r="I35" s="131">
        <f t="shared" si="8"/>
        <v>100</v>
      </c>
      <c r="J35" s="131">
        <f t="shared" si="9"/>
        <v>0</v>
      </c>
      <c r="K35" s="131">
        <f t="shared" si="10"/>
        <v>100</v>
      </c>
      <c r="L35" s="131">
        <f t="shared" si="11"/>
        <v>0</v>
      </c>
      <c r="M35" s="131">
        <f t="shared" si="12"/>
        <v>100</v>
      </c>
      <c r="N35" s="131">
        <f t="shared" si="13"/>
        <v>0</v>
      </c>
    </row>
    <row r="36" spans="1:14" s="84" customFormat="1" ht="21.75" customHeight="1" x14ac:dyDescent="0.25">
      <c r="A36" s="118" t="s">
        <v>142</v>
      </c>
      <c r="B36" s="123" t="s">
        <v>140</v>
      </c>
      <c r="C36" s="140">
        <f>C37</f>
        <v>30000</v>
      </c>
      <c r="D36" s="140">
        <f>D37</f>
        <v>50000</v>
      </c>
      <c r="E36" s="140">
        <f t="shared" ref="E36:H36" si="19">E37</f>
        <v>30000</v>
      </c>
      <c r="F36" s="140">
        <f>F37</f>
        <v>34443</v>
      </c>
      <c r="G36" s="140">
        <f>G37</f>
        <v>50000</v>
      </c>
      <c r="H36" s="140">
        <f t="shared" si="19"/>
        <v>30000</v>
      </c>
      <c r="I36" s="131">
        <f t="shared" si="8"/>
        <v>114.80999999999999</v>
      </c>
      <c r="J36" s="128">
        <f t="shared" si="9"/>
        <v>4443</v>
      </c>
      <c r="K36" s="131">
        <f t="shared" si="10"/>
        <v>100</v>
      </c>
      <c r="L36" s="128">
        <f t="shared" si="11"/>
        <v>0</v>
      </c>
      <c r="M36" s="131">
        <f t="shared" si="12"/>
        <v>100</v>
      </c>
      <c r="N36" s="128">
        <f t="shared" si="13"/>
        <v>0</v>
      </c>
    </row>
    <row r="37" spans="1:14" s="69" customFormat="1" ht="26.25" customHeight="1" x14ac:dyDescent="0.25">
      <c r="A37" s="120" t="s">
        <v>138</v>
      </c>
      <c r="B37" s="124" t="s">
        <v>139</v>
      </c>
      <c r="C37" s="139">
        <v>30000</v>
      </c>
      <c r="D37" s="139">
        <v>50000</v>
      </c>
      <c r="E37" s="139">
        <v>30000</v>
      </c>
      <c r="F37" s="139">
        <v>34443</v>
      </c>
      <c r="G37" s="139">
        <v>50000</v>
      </c>
      <c r="H37" s="139">
        <v>30000</v>
      </c>
      <c r="I37" s="131"/>
      <c r="J37" s="129">
        <f t="shared" si="9"/>
        <v>4443</v>
      </c>
      <c r="K37" s="131">
        <f t="shared" si="10"/>
        <v>100</v>
      </c>
      <c r="L37" s="129">
        <f t="shared" si="11"/>
        <v>0</v>
      </c>
      <c r="M37" s="131">
        <f t="shared" si="12"/>
        <v>100</v>
      </c>
      <c r="N37" s="129">
        <f t="shared" si="13"/>
        <v>0</v>
      </c>
    </row>
    <row r="38" spans="1:14" s="69" customFormat="1" ht="26.25" customHeight="1" x14ac:dyDescent="0.25">
      <c r="A38" s="118" t="s">
        <v>144</v>
      </c>
      <c r="B38" s="151" t="s">
        <v>143</v>
      </c>
      <c r="C38" s="140"/>
      <c r="D38" s="140">
        <v>361602</v>
      </c>
      <c r="E38" s="140">
        <v>724146</v>
      </c>
      <c r="F38" s="140"/>
      <c r="G38" s="140">
        <v>361602</v>
      </c>
      <c r="H38" s="140">
        <v>724146</v>
      </c>
      <c r="I38" s="131"/>
      <c r="J38" s="128"/>
      <c r="K38" s="131">
        <f t="shared" si="10"/>
        <v>100</v>
      </c>
      <c r="L38" s="129">
        <f t="shared" si="11"/>
        <v>0</v>
      </c>
      <c r="M38" s="131">
        <f t="shared" si="12"/>
        <v>100</v>
      </c>
      <c r="N38" s="129">
        <f t="shared" si="13"/>
        <v>0</v>
      </c>
    </row>
    <row r="39" spans="1:14" s="69" customFormat="1" ht="26.25" customHeight="1" x14ac:dyDescent="0.25">
      <c r="A39" s="120" t="s">
        <v>134</v>
      </c>
      <c r="B39" s="150" t="s">
        <v>143</v>
      </c>
      <c r="C39" s="139"/>
      <c r="D39" s="139">
        <v>361602</v>
      </c>
      <c r="E39" s="139">
        <v>724146</v>
      </c>
      <c r="F39" s="139"/>
      <c r="G39" s="139">
        <v>361602</v>
      </c>
      <c r="H39" s="139">
        <v>724146</v>
      </c>
      <c r="I39" s="131"/>
      <c r="J39" s="129"/>
      <c r="K39" s="131">
        <f t="shared" si="10"/>
        <v>100</v>
      </c>
      <c r="L39" s="129">
        <f t="shared" si="11"/>
        <v>0</v>
      </c>
      <c r="M39" s="131">
        <f t="shared" si="12"/>
        <v>100</v>
      </c>
      <c r="N39" s="129">
        <f t="shared" si="13"/>
        <v>0</v>
      </c>
    </row>
    <row r="40" spans="1:14" s="84" customFormat="1" ht="31.5" customHeight="1" x14ac:dyDescent="0.25">
      <c r="A40" s="122" t="s">
        <v>120</v>
      </c>
      <c r="B40" s="125" t="s">
        <v>99</v>
      </c>
      <c r="C40" s="140">
        <f>C8+C16+C18+C23+C28+C34+C36+C32</f>
        <v>16364267</v>
      </c>
      <c r="D40" s="140">
        <f>D8+D16+D18+D23+D28+D34+D36+D38</f>
        <v>14892729</v>
      </c>
      <c r="E40" s="140">
        <f>E8+E16+E18+E23+E28+E34+E36+E38</f>
        <v>14911561</v>
      </c>
      <c r="F40" s="140">
        <f>F8+F16+F18+F23+F28+F34+F36+F32</f>
        <v>16620170</v>
      </c>
      <c r="G40" s="140">
        <f>G8+G16+G18+G23+G28+G34+G36+G38</f>
        <v>14892729</v>
      </c>
      <c r="H40" s="140">
        <f>H8+H16+H18+H23+H28+H34+H36+H38</f>
        <v>14911561</v>
      </c>
      <c r="I40" s="127">
        <f t="shared" si="8"/>
        <v>101.56379139988366</v>
      </c>
      <c r="J40" s="146">
        <f t="shared" si="9"/>
        <v>255903</v>
      </c>
      <c r="K40" s="127">
        <f t="shared" si="10"/>
        <v>100</v>
      </c>
      <c r="L40" s="147">
        <f t="shared" si="11"/>
        <v>0</v>
      </c>
      <c r="M40" s="127">
        <f t="shared" si="12"/>
        <v>100</v>
      </c>
      <c r="N40" s="147">
        <f t="shared" si="13"/>
        <v>0</v>
      </c>
    </row>
    <row r="41" spans="1:14" x14ac:dyDescent="0.25">
      <c r="A41" s="69"/>
      <c r="B41" s="69"/>
      <c r="C41" s="69"/>
      <c r="D41" s="69"/>
      <c r="E41" s="69"/>
      <c r="F41" s="69"/>
      <c r="G41" s="69"/>
      <c r="H41" s="69"/>
      <c r="I41" s="69"/>
      <c r="J41" s="69"/>
      <c r="K41" s="69"/>
      <c r="L41" s="69"/>
      <c r="M41" s="69"/>
      <c r="N41" s="69"/>
    </row>
    <row r="42" spans="1:14" x14ac:dyDescent="0.25">
      <c r="A42" s="69"/>
      <c r="B42" s="69"/>
      <c r="C42" s="69"/>
      <c r="D42" s="69"/>
      <c r="E42" s="69"/>
      <c r="F42" s="69"/>
      <c r="G42" s="69"/>
      <c r="H42" s="69"/>
      <c r="I42" s="69"/>
      <c r="J42" s="69"/>
      <c r="K42" s="69"/>
      <c r="L42" s="69"/>
      <c r="M42" s="69"/>
      <c r="N42" s="69"/>
    </row>
    <row r="43" spans="1:14" s="23" customFormat="1" ht="15.75" x14ac:dyDescent="0.25">
      <c r="A43" s="80"/>
      <c r="B43" s="80"/>
      <c r="C43" s="80"/>
      <c r="D43" s="80"/>
      <c r="E43" s="80"/>
      <c r="F43" s="80"/>
      <c r="G43" s="80"/>
      <c r="H43" s="80"/>
      <c r="I43" s="80"/>
      <c r="J43" s="80"/>
    </row>
    <row r="44" spans="1:14" s="23" customFormat="1" ht="15.75" x14ac:dyDescent="0.25">
      <c r="A44" s="80" t="s">
        <v>123</v>
      </c>
      <c r="B44" s="80"/>
      <c r="C44" s="80"/>
      <c r="D44" s="80"/>
      <c r="E44" s="80"/>
      <c r="F44" s="80"/>
      <c r="G44" s="80"/>
      <c r="H44" s="80"/>
      <c r="I44" s="80"/>
      <c r="J44" s="80"/>
      <c r="M44" s="80" t="s">
        <v>124</v>
      </c>
    </row>
    <row r="45" spans="1:14" ht="18.75" x14ac:dyDescent="0.3">
      <c r="A45" s="24"/>
      <c r="B45" s="24"/>
      <c r="C45" s="24"/>
      <c r="D45" s="24"/>
      <c r="E45" s="24"/>
      <c r="F45" s="24"/>
      <c r="G45" s="24"/>
      <c r="H45" s="24"/>
      <c r="I45" s="24"/>
      <c r="J45" s="24"/>
    </row>
  </sheetData>
  <mergeCells count="16">
    <mergeCell ref="K1:M1"/>
    <mergeCell ref="B4:B6"/>
    <mergeCell ref="A4:A6"/>
    <mergeCell ref="I4:N4"/>
    <mergeCell ref="I5:J5"/>
    <mergeCell ref="K5:L5"/>
    <mergeCell ref="M5:N5"/>
    <mergeCell ref="C5:C6"/>
    <mergeCell ref="D5:D6"/>
    <mergeCell ref="E5:E6"/>
    <mergeCell ref="C4:E4"/>
    <mergeCell ref="F1:G1"/>
    <mergeCell ref="F4:H4"/>
    <mergeCell ref="F5:F6"/>
    <mergeCell ref="G5:G6"/>
    <mergeCell ref="H5:H6"/>
  </mergeCells>
  <pageMargins left="0.11811023622047245" right="0.11811023622047245" top="0.19685039370078741" bottom="0.15748031496062992" header="0.31496062992125984" footer="0.31496062992125984"/>
  <pageSetup paperSize="9" scale="7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2015-07-17T07:00:28Z</dcterms:modified>
</cp:coreProperties>
</file>